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Школа\Меню требования октябрь 2023\2 неделя 09.10.2023-13.10.2023\"/>
    </mc:Choice>
  </mc:AlternateContent>
  <bookViews>
    <workbookView xWindow="0" yWindow="96" windowWidth="11352" windowHeight="7692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26" i="1" l="1"/>
  <c r="L25" i="1" l="1"/>
  <c r="J25" i="1"/>
  <c r="H25" i="1"/>
  <c r="Q25" i="1" l="1"/>
  <c r="S25" i="1" s="1"/>
  <c r="F44" i="1"/>
  <c r="H44" i="1"/>
  <c r="J44" i="1"/>
  <c r="Q44" i="1" s="1"/>
  <c r="L44" i="1"/>
  <c r="P44" i="1"/>
  <c r="F45" i="1"/>
  <c r="H45" i="1"/>
  <c r="J45" i="1"/>
  <c r="L45" i="1"/>
  <c r="P45" i="1"/>
  <c r="F46" i="1"/>
  <c r="Q46" i="1" s="1"/>
  <c r="H46" i="1"/>
  <c r="J46" i="1"/>
  <c r="L46" i="1"/>
  <c r="P46" i="1"/>
  <c r="Q45" i="1" l="1"/>
  <c r="S44" i="1"/>
  <c r="S45" i="1"/>
  <c r="S46" i="1"/>
  <c r="H6" i="1" l="1"/>
  <c r="F15" i="1" l="1"/>
  <c r="C27" i="1" l="1"/>
  <c r="H26" i="1"/>
  <c r="L26" i="1"/>
  <c r="F26" i="1"/>
  <c r="P26" i="1"/>
  <c r="Q26" i="1" l="1"/>
  <c r="S26" i="1" s="1"/>
  <c r="C28" i="1"/>
  <c r="F27" i="1"/>
  <c r="J27" i="1"/>
  <c r="P27" i="1"/>
  <c r="H27" i="1"/>
  <c r="L27" i="1"/>
  <c r="Q27" i="1" l="1"/>
  <c r="S27" i="1" s="1"/>
  <c r="C29" i="1"/>
  <c r="H28" i="1"/>
  <c r="L28" i="1"/>
  <c r="F28" i="1"/>
  <c r="J28" i="1"/>
  <c r="P28" i="1"/>
  <c r="Q28" i="1" l="1"/>
  <c r="S28" i="1" s="1"/>
  <c r="F29" i="1"/>
  <c r="H29" i="1"/>
  <c r="L29" i="1"/>
  <c r="J29" i="1"/>
  <c r="P29" i="1"/>
  <c r="C30" i="1"/>
  <c r="Q29" i="1" l="1"/>
  <c r="S29" i="1" s="1"/>
  <c r="F30" i="1"/>
  <c r="J30" i="1"/>
  <c r="P30" i="1"/>
  <c r="H30" i="1"/>
  <c r="L30" i="1"/>
  <c r="C31" i="1"/>
  <c r="H31" i="1" l="1"/>
  <c r="L31" i="1"/>
  <c r="F31" i="1"/>
  <c r="J31" i="1"/>
  <c r="P31" i="1"/>
  <c r="C32" i="1"/>
  <c r="Q30" i="1"/>
  <c r="S30" i="1" s="1"/>
  <c r="C33" i="1" l="1"/>
  <c r="C35" i="1" s="1"/>
  <c r="F32" i="1"/>
  <c r="J32" i="1"/>
  <c r="P32" i="1"/>
  <c r="H32" i="1"/>
  <c r="L32" i="1"/>
  <c r="Q31" i="1"/>
  <c r="S31" i="1" s="1"/>
  <c r="J35" i="1" l="1"/>
  <c r="F35" i="1"/>
  <c r="Q35" i="1" s="1"/>
  <c r="S35" i="1" s="1"/>
  <c r="P35" i="1"/>
  <c r="H35" i="1"/>
  <c r="L35" i="1"/>
  <c r="Q32" i="1"/>
  <c r="S32" i="1" s="1"/>
  <c r="C34" i="1"/>
  <c r="H33" i="1"/>
  <c r="L33" i="1"/>
  <c r="F33" i="1"/>
  <c r="J33" i="1"/>
  <c r="P33" i="1"/>
  <c r="C36" i="1" l="1"/>
  <c r="F34" i="1"/>
  <c r="J34" i="1"/>
  <c r="P34" i="1"/>
  <c r="H34" i="1"/>
  <c r="L34" i="1"/>
  <c r="Q33" i="1"/>
  <c r="S33" i="1" s="1"/>
  <c r="Q34" i="1" l="1"/>
  <c r="S34" i="1" s="1"/>
  <c r="C37" i="1"/>
  <c r="F37" i="1" s="1"/>
  <c r="H36" i="1"/>
  <c r="L36" i="1"/>
  <c r="F36" i="1"/>
  <c r="J36" i="1"/>
  <c r="P36" i="1"/>
  <c r="C38" i="1" l="1"/>
  <c r="J37" i="1"/>
  <c r="P37" i="1"/>
  <c r="H37" i="1"/>
  <c r="L37" i="1"/>
  <c r="Q36" i="1"/>
  <c r="S36" i="1" s="1"/>
  <c r="Q37" i="1" l="1"/>
  <c r="S37" i="1" s="1"/>
  <c r="P38" i="1"/>
  <c r="H38" i="1"/>
  <c r="F38" i="1"/>
  <c r="L38" i="1"/>
  <c r="J38" i="1"/>
  <c r="C39" i="1"/>
  <c r="Q38" i="1" l="1"/>
  <c r="S38" i="1" s="1"/>
  <c r="C40" i="1"/>
  <c r="L39" i="1"/>
  <c r="J39" i="1"/>
  <c r="H39" i="1"/>
  <c r="P39" i="1"/>
  <c r="F39" i="1"/>
  <c r="Q39" i="1" l="1"/>
  <c r="S39" i="1" s="1"/>
  <c r="C41" i="1"/>
  <c r="F40" i="1"/>
  <c r="P40" i="1"/>
  <c r="J40" i="1"/>
  <c r="H40" i="1"/>
  <c r="L40" i="1"/>
  <c r="Q40" i="1" l="1"/>
  <c r="S40" i="1" s="1"/>
  <c r="S47" i="1" s="1"/>
  <c r="J41" i="1"/>
  <c r="H41" i="1"/>
  <c r="F41" i="1"/>
  <c r="P41" i="1"/>
  <c r="L41" i="1"/>
  <c r="C42" i="1"/>
  <c r="Q41" i="1" l="1"/>
  <c r="S41" i="1" s="1"/>
  <c r="H42" i="1"/>
  <c r="F42" i="1"/>
  <c r="P42" i="1"/>
  <c r="C43" i="1"/>
  <c r="L42" i="1"/>
  <c r="J42" i="1"/>
  <c r="L43" i="1" l="1"/>
  <c r="J43" i="1"/>
  <c r="H43" i="1"/>
  <c r="F43" i="1"/>
  <c r="P43" i="1"/>
  <c r="Q42" i="1"/>
  <c r="S42" i="1" s="1"/>
  <c r="Q43" i="1" l="1"/>
  <c r="S43" i="1" s="1"/>
  <c r="H15" i="1" s="1"/>
  <c r="K15" i="1" s="1"/>
</calcChain>
</file>

<file path=xl/sharedStrings.xml><?xml version="1.0" encoding="utf-8"?>
<sst xmlns="http://schemas.openxmlformats.org/spreadsheetml/2006/main" count="74" uniqueCount="65">
  <si>
    <t>Утверждаю</t>
  </si>
  <si>
    <t>Руководитель учреждения</t>
  </si>
  <si>
    <t>__________________           ______________________</t>
  </si>
  <si>
    <t xml:space="preserve">          (подпись)                      (расшифровка подписи)</t>
  </si>
  <si>
    <t>Код категрории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</si>
  <si>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</si>
  <si>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</si>
  <si>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</si>
  <si>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Продукты питания</t>
  </si>
  <si>
    <t>наименование</t>
  </si>
  <si>
    <t>ед. измер.</t>
  </si>
  <si>
    <t>кол-во порций</t>
  </si>
  <si>
    <t>Завтрак</t>
  </si>
  <si>
    <t>на 1 порцию</t>
  </si>
  <si>
    <t>всего</t>
  </si>
  <si>
    <t>итого, кол-во</t>
  </si>
  <si>
    <t>цена</t>
  </si>
  <si>
    <t>сумма</t>
  </si>
  <si>
    <t>Расход продуктов питания</t>
  </si>
  <si>
    <t>Количество продуктов питания, подлежащих закладке</t>
  </si>
  <si>
    <t>Всего:</t>
  </si>
  <si>
    <t>Кладовщик</t>
  </si>
  <si>
    <t>Повар</t>
  </si>
  <si>
    <t>нв 1 порцию</t>
  </si>
  <si>
    <t xml:space="preserve"> </t>
  </si>
  <si>
    <t>Фактическая стоимость, руб</t>
  </si>
  <si>
    <t>Численность персонала, чел</t>
  </si>
  <si>
    <t>Плановая стоимость одного дня на всех довольствующихся, руб</t>
  </si>
  <si>
    <t>коды</t>
  </si>
  <si>
    <t>Форма по ОКУД</t>
  </si>
  <si>
    <t>Дата</t>
  </si>
  <si>
    <t>по ОКПО</t>
  </si>
  <si>
    <t xml:space="preserve">Меню-требование на выдачу продуктов питания № </t>
  </si>
  <si>
    <t>0504202</t>
  </si>
  <si>
    <t>Н.А. Евдокимова</t>
  </si>
  <si>
    <t>О.Н.Евтушенко</t>
  </si>
  <si>
    <t>Учреждене МКОУ СОШ № 27 пос.Падинского</t>
  </si>
  <si>
    <t>Котлета рубленная из бройлер цыплят</t>
  </si>
  <si>
    <t>Каша рассыпчатая с овощами</t>
  </si>
  <si>
    <t>Компот из смеси сухофруктов</t>
  </si>
  <si>
    <t>Кукуруза отварная</t>
  </si>
  <si>
    <t>Л.В.Абдулхажиева</t>
  </si>
  <si>
    <t>Материально ответственное лицо Абдулхажиева Л.В.</t>
  </si>
  <si>
    <t>Кислота лимонная</t>
  </si>
  <si>
    <t>Крупа гречневая</t>
  </si>
  <si>
    <t>Лук репчатый свежий</t>
  </si>
  <si>
    <t>Масло сливочное "Крестьянское"72,5% 0,2 кг ф-га</t>
  </si>
  <si>
    <t>Масло растительное рафинированное дезодорированное</t>
  </si>
  <si>
    <t>Морковь свежая</t>
  </si>
  <si>
    <t>Сахар белый кристаллический</t>
  </si>
  <si>
    <t>Соль йодированная пищевая</t>
  </si>
  <si>
    <t xml:space="preserve">Смесь компотная из сушеных фруктов </t>
  </si>
  <si>
    <t>Хлеб пшеничный 1 сорт 0,55 (формовой)</t>
  </si>
  <si>
    <t>Хлеб из муки рж/пш 0,55 (формовой)</t>
  </si>
  <si>
    <t>Кукуруза консервированная</t>
  </si>
  <si>
    <t>Цыплята-бройлеры 1 категории потрошенные,охлажденные</t>
  </si>
  <si>
    <t>100/5</t>
  </si>
  <si>
    <t>Выход готового блюда</t>
  </si>
  <si>
    <t>Хлеб рж/пш пром.</t>
  </si>
  <si>
    <t xml:space="preserve">Хлеб Пшеничный пром. </t>
  </si>
  <si>
    <t>9 день</t>
  </si>
  <si>
    <t>Структурное подразделение 5-11 классы</t>
  </si>
  <si>
    <t>5-11 классы</t>
  </si>
  <si>
    <t>Сухари панировочные</t>
  </si>
  <si>
    <t>"12" октября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</si>
</sst>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charset val="204"/>
      <scheme val="minor"/>
    </font>
    <font>
      <sz val="9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0" xfId="0" applyFont="1" applyBorder="1"/>
    <xf numFmtId="0" fontId="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Border="1"/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top"/>
    </xf>
    <xf numFmtId="0" fontId="1" fillId="0" borderId="0" xfId="0" applyFont="1" applyAlignment="1"/>
    <xf numFmtId="2" fontId="0" fillId="0" borderId="1" xfId="0" applyNumberForma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right" vertical="center"/>
    </xf>
    <xf numFmtId="0" fontId="2" fillId="0" borderId="0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/>
    <xf numFmtId="2" fontId="1" fillId="0" borderId="0" xfId="0" applyNumberFormat="1" applyFont="1" applyBorder="1" applyAlignment="1">
      <alignment horizontal="center" vertical="center"/>
    </xf>
    <xf numFmtId="2" fontId="5" fillId="0" borderId="1" xfId="0" applyNumberFormat="1" applyFont="1" applyBorder="1"/>
    <xf numFmtId="0" fontId="0" fillId="0" borderId="0" xfId="0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2" fontId="1" fillId="0" borderId="19" xfId="0" applyNumberFormat="1" applyFont="1" applyBorder="1" applyAlignment="1">
      <alignment horizontal="center" vertical="center"/>
    </xf>
    <xf numFmtId="2" fontId="1" fillId="0" borderId="23" xfId="0" applyNumberFormat="1" applyFont="1" applyBorder="1" applyAlignment="1">
      <alignment horizontal="center" vertical="center"/>
    </xf>
    <xf numFmtId="2" fontId="1" fillId="0" borderId="24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wrapText="1"/>
    </xf>
    <xf numFmtId="0" fontId="2" fillId="0" borderId="1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25" xfId="0" applyFont="1" applyBorder="1" applyAlignment="1">
      <alignment horizontal="center" vertical="center"/>
    </xf>
    <xf numFmtId="49" fontId="2" fillId="0" borderId="26" xfId="0" applyNumberFormat="1" applyFont="1" applyBorder="1" applyAlignment="1">
      <alignment horizontal="center" vertical="center"/>
    </xf>
    <xf numFmtId="14" fontId="2" fillId="0" borderId="27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0"/>
  <sheetViews>
    <sheetView tabSelected="1" topLeftCell="A21" zoomScale="90" zoomScaleNormal="90" workbookViewId="0">
      <pane xSplit="1" topLeftCell="B1" activePane="topRight" state="frozen"/>
      <selection activeCell="A13" sqref="A13"/>
      <selection pane="topRight" activeCell="L33" sqref="L33"/>
    </sheetView>
  </sheetViews>
  <sheetFormatPr defaultRowHeight="14.4" x14ac:dyDescent="0.3"/>
  <cols>
    <col min="1" max="1" width="26.109375" customWidth="1"/>
    <col min="2" max="2" width="4.88671875" customWidth="1"/>
    <col min="3" max="3" width="5.5546875" customWidth="1"/>
    <col min="4" max="4" width="4.109375" customWidth="1"/>
    <col min="5" max="5" width="11.109375" customWidth="1"/>
    <col min="6" max="6" width="10.109375" customWidth="1"/>
    <col min="7" max="7" width="6.44140625" customWidth="1"/>
    <col min="8" max="8" width="8.5546875" customWidth="1"/>
    <col min="9" max="9" width="6.109375" customWidth="1"/>
    <col min="10" max="10" width="10.88671875" customWidth="1"/>
    <col min="11" max="11" width="8.44140625" customWidth="1"/>
    <col min="12" max="12" width="14.44140625" customWidth="1"/>
    <col min="13" max="13" width="9.88671875" customWidth="1"/>
    <col min="14" max="14" width="8.77734375" customWidth="1"/>
    <col min="15" max="15" width="7.88671875" customWidth="1"/>
    <col min="16" max="16" width="10.109375" customWidth="1"/>
    <col min="17" max="17" width="9.44140625" customWidth="1"/>
    <col min="18" max="18" width="13.5546875" customWidth="1"/>
    <col min="19" max="19" width="16.109375" customWidth="1"/>
  </cols>
  <sheetData>
    <row r="1" spans="1:20" x14ac:dyDescent="0.3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9"/>
      <c r="L1" s="2"/>
      <c r="M1" s="2"/>
      <c r="N1" s="2"/>
      <c r="O1" s="2"/>
      <c r="P1" s="2"/>
      <c r="Q1" s="2"/>
      <c r="R1" s="2"/>
    </row>
    <row r="2" spans="1:20" ht="12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20" ht="11.25" customHeight="1" x14ac:dyDescent="0.3">
      <c r="A3" s="71" t="s">
        <v>1</v>
      </c>
      <c r="B3" s="71"/>
      <c r="C3" s="11"/>
      <c r="D3" s="11"/>
      <c r="E3" s="11"/>
      <c r="F3" s="11"/>
      <c r="G3" s="11"/>
      <c r="H3" s="11"/>
      <c r="I3" s="8"/>
      <c r="J3" s="2"/>
      <c r="K3" s="2"/>
      <c r="L3" s="2"/>
      <c r="M3" s="2"/>
      <c r="N3" s="2"/>
      <c r="O3" s="2"/>
      <c r="P3" s="2"/>
      <c r="Q3" s="2"/>
      <c r="R3" s="2"/>
    </row>
    <row r="4" spans="1:20" ht="12.75" customHeight="1" x14ac:dyDescent="0.3">
      <c r="A4" s="71"/>
      <c r="B4" s="71"/>
      <c r="C4" s="12" t="s">
        <v>2</v>
      </c>
      <c r="D4" s="12"/>
      <c r="E4" s="27" t="s">
        <v>35</v>
      </c>
      <c r="F4" s="12"/>
      <c r="G4" s="12"/>
      <c r="H4" s="12"/>
      <c r="I4" s="12"/>
      <c r="J4" s="12"/>
      <c r="Q4" s="2"/>
      <c r="R4" s="2"/>
    </row>
    <row r="5" spans="1:20" ht="12.75" customHeight="1" x14ac:dyDescent="0.3">
      <c r="A5" s="2"/>
      <c r="B5" s="2"/>
      <c r="C5" s="13" t="s">
        <v>3</v>
      </c>
      <c r="D5" s="13"/>
      <c r="E5" s="13"/>
      <c r="F5" s="13"/>
      <c r="G5" s="13"/>
      <c r="H5" s="73" t="s">
        <v>32</v>
      </c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</row>
    <row r="6" spans="1:20" ht="12.75" customHeight="1" x14ac:dyDescent="0.3">
      <c r="A6" s="2"/>
      <c r="B6" s="2"/>
      <c r="C6" s="2"/>
      <c r="D6" s="2"/>
      <c r="E6" s="2"/>
      <c r="F6" s="2"/>
      <c r="G6" s="2"/>
      <c r="H6" s="74" t="str">
        <f>A7</f>
        <v>"12" октября 2023 г.</v>
      </c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</row>
    <row r="7" spans="1:20" x14ac:dyDescent="0.3">
      <c r="A7" s="14" t="s">
        <v>64</v>
      </c>
      <c r="B7" s="14"/>
      <c r="C7" s="14"/>
      <c r="D7" s="14"/>
      <c r="E7" s="14"/>
      <c r="F7" s="14"/>
      <c r="G7" s="14"/>
      <c r="H7" s="74" t="s">
        <v>36</v>
      </c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</row>
    <row r="8" spans="1:20" x14ac:dyDescent="0.3">
      <c r="A8" s="27"/>
      <c r="B8" s="27"/>
      <c r="C8" s="27"/>
      <c r="D8" s="27"/>
      <c r="E8" s="27"/>
      <c r="F8" s="27"/>
      <c r="G8" s="27"/>
      <c r="H8" s="74" t="s">
        <v>61</v>
      </c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</row>
    <row r="9" spans="1:20" x14ac:dyDescent="0.3">
      <c r="A9" s="27" t="s">
        <v>60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2"/>
    </row>
    <row r="10" spans="1:20" x14ac:dyDescent="0.3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 t="s">
        <v>42</v>
      </c>
      <c r="Q10" s="22"/>
    </row>
    <row r="11" spans="1:20" ht="15.75" customHeight="1" thickBot="1" x14ac:dyDescent="0.3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3"/>
      <c r="R11" s="32"/>
      <c r="S11" s="75" t="s">
        <v>28</v>
      </c>
      <c r="T11" s="75"/>
    </row>
    <row r="12" spans="1:20" ht="21.75" customHeight="1" x14ac:dyDescent="0.3">
      <c r="A12" s="56" t="s">
        <v>4</v>
      </c>
      <c r="B12" s="48"/>
      <c r="C12" s="48"/>
      <c r="D12" s="48"/>
      <c r="E12" s="72" t="s">
        <v>7</v>
      </c>
      <c r="F12" s="48" t="s">
        <v>27</v>
      </c>
      <c r="G12" s="48"/>
      <c r="H12" s="48" t="s">
        <v>25</v>
      </c>
      <c r="I12" s="48"/>
      <c r="J12" s="48"/>
      <c r="K12" s="48" t="s">
        <v>26</v>
      </c>
      <c r="L12" s="48"/>
      <c r="M12" s="37"/>
      <c r="N12" s="37"/>
      <c r="O12" s="19"/>
      <c r="P12" s="19"/>
      <c r="Q12" s="20"/>
      <c r="R12" s="33" t="s">
        <v>29</v>
      </c>
      <c r="S12" s="76" t="s">
        <v>33</v>
      </c>
      <c r="T12" s="76"/>
    </row>
    <row r="13" spans="1:20" ht="48.75" customHeight="1" x14ac:dyDescent="0.3">
      <c r="A13" s="7" t="s">
        <v>5</v>
      </c>
      <c r="B13" s="48" t="s">
        <v>6</v>
      </c>
      <c r="C13" s="48"/>
      <c r="D13" s="48"/>
      <c r="E13" s="54"/>
      <c r="F13" s="48"/>
      <c r="G13" s="48"/>
      <c r="H13" s="48"/>
      <c r="I13" s="48"/>
      <c r="J13" s="48"/>
      <c r="K13" s="48"/>
      <c r="L13" s="48"/>
      <c r="M13" s="37"/>
      <c r="N13" s="37"/>
      <c r="O13" s="19"/>
      <c r="P13" s="19"/>
      <c r="Q13" s="20"/>
      <c r="R13" s="33" t="s">
        <v>30</v>
      </c>
      <c r="S13" s="77">
        <v>45211</v>
      </c>
      <c r="T13" s="77"/>
    </row>
    <row r="14" spans="1:20" ht="10.5" customHeight="1" thickBot="1" x14ac:dyDescent="0.35">
      <c r="A14" s="4">
        <v>1</v>
      </c>
      <c r="B14" s="58">
        <v>2</v>
      </c>
      <c r="C14" s="58"/>
      <c r="D14" s="58"/>
      <c r="E14" s="28">
        <v>4</v>
      </c>
      <c r="F14" s="58">
        <v>5</v>
      </c>
      <c r="G14" s="58"/>
      <c r="H14" s="58">
        <v>6</v>
      </c>
      <c r="I14" s="58"/>
      <c r="J14" s="58"/>
      <c r="K14" s="58">
        <v>7</v>
      </c>
      <c r="L14" s="58"/>
      <c r="M14" s="21"/>
      <c r="N14" s="21"/>
      <c r="O14" s="21"/>
      <c r="P14" s="21"/>
      <c r="Q14" s="85"/>
      <c r="R14" s="33" t="s">
        <v>31</v>
      </c>
      <c r="S14" s="43">
        <v>48616791</v>
      </c>
      <c r="T14" s="43"/>
    </row>
    <row r="15" spans="1:20" ht="14.25" customHeight="1" x14ac:dyDescent="0.3">
      <c r="A15" s="24" t="s">
        <v>62</v>
      </c>
      <c r="B15" s="65">
        <v>67.489999999999995</v>
      </c>
      <c r="C15" s="65"/>
      <c r="D15" s="65"/>
      <c r="E15" s="29">
        <v>60</v>
      </c>
      <c r="F15" s="64">
        <f>B15*E15</f>
        <v>4049.3999999999996</v>
      </c>
      <c r="G15" s="65"/>
      <c r="H15" s="67">
        <f>S47/E15</f>
        <v>113.70871382000001</v>
      </c>
      <c r="I15" s="68"/>
      <c r="J15" s="69"/>
      <c r="K15" s="64">
        <f>H15*E15</f>
        <v>6822.5228292000011</v>
      </c>
      <c r="L15" s="64"/>
      <c r="M15" s="40"/>
      <c r="N15" s="40"/>
      <c r="O15" s="18"/>
      <c r="P15" s="18"/>
      <c r="Q15" s="85"/>
      <c r="R15" s="32"/>
      <c r="S15" s="43"/>
      <c r="T15" s="43"/>
    </row>
    <row r="16" spans="1:20" ht="9.9" customHeight="1" x14ac:dyDescent="0.3">
      <c r="A16" s="25"/>
      <c r="B16" s="57"/>
      <c r="C16" s="57"/>
      <c r="D16" s="57"/>
      <c r="E16" s="30"/>
      <c r="F16" s="57"/>
      <c r="G16" s="57"/>
      <c r="H16" s="57"/>
      <c r="I16" s="57"/>
      <c r="J16" s="57"/>
      <c r="K16" s="57"/>
      <c r="L16" s="57"/>
      <c r="M16" s="21"/>
      <c r="N16" s="21"/>
      <c r="O16" s="18"/>
      <c r="P16" s="18"/>
      <c r="Q16" s="85"/>
      <c r="R16" s="32"/>
      <c r="S16" s="43"/>
      <c r="T16" s="43"/>
    </row>
    <row r="17" spans="1:20" ht="9.9" customHeight="1" thickBot="1" x14ac:dyDescent="0.35">
      <c r="A17" s="25"/>
      <c r="B17" s="57"/>
      <c r="C17" s="57"/>
      <c r="D17" s="57"/>
      <c r="E17" s="30"/>
      <c r="F17" s="57"/>
      <c r="G17" s="57"/>
      <c r="H17" s="57"/>
      <c r="I17" s="57"/>
      <c r="J17" s="57"/>
      <c r="K17" s="57"/>
      <c r="L17" s="57"/>
      <c r="M17" s="21"/>
      <c r="N17" s="21"/>
      <c r="O17" s="18"/>
      <c r="P17" s="18"/>
      <c r="Q17" s="85"/>
      <c r="R17" s="32"/>
      <c r="S17" s="44"/>
      <c r="T17" s="44"/>
    </row>
    <row r="18" spans="1:20" ht="9.9" customHeight="1" thickBot="1" x14ac:dyDescent="0.35">
      <c r="A18" s="26"/>
      <c r="B18" s="66"/>
      <c r="C18" s="66"/>
      <c r="D18" s="66"/>
      <c r="E18" s="31"/>
      <c r="F18" s="66"/>
      <c r="G18" s="66"/>
      <c r="H18" s="66"/>
      <c r="I18" s="66"/>
      <c r="J18" s="66"/>
      <c r="K18" s="57"/>
      <c r="L18" s="57"/>
      <c r="M18" s="21"/>
      <c r="N18" s="21"/>
      <c r="O18" s="18"/>
      <c r="P18" s="18"/>
      <c r="Q18" s="2"/>
      <c r="R18" s="34"/>
      <c r="S18" s="44"/>
      <c r="T18" s="44"/>
    </row>
    <row r="19" spans="1:20" ht="12" customHeight="1" thickBot="1" x14ac:dyDescent="0.35">
      <c r="A19" s="3"/>
      <c r="B19" s="3"/>
      <c r="C19" s="3"/>
      <c r="D19" s="3"/>
      <c r="E19" s="3"/>
      <c r="F19" s="3"/>
      <c r="G19" s="3"/>
      <c r="H19" s="61" t="s">
        <v>20</v>
      </c>
      <c r="I19" s="61"/>
      <c r="J19" s="61"/>
      <c r="K19" s="62"/>
      <c r="L19" s="63"/>
      <c r="M19" s="18"/>
      <c r="N19" s="18"/>
      <c r="O19" s="18"/>
      <c r="P19" s="18"/>
      <c r="Q19" s="2"/>
      <c r="R19" s="2"/>
    </row>
    <row r="21" spans="1:20" x14ac:dyDescent="0.3">
      <c r="A21" s="45" t="s">
        <v>19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7"/>
    </row>
    <row r="22" spans="1:20" x14ac:dyDescent="0.3">
      <c r="A22" s="48" t="s">
        <v>8</v>
      </c>
      <c r="B22" s="48"/>
      <c r="C22" s="48"/>
      <c r="D22" s="86" t="s">
        <v>12</v>
      </c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8"/>
      <c r="P22" s="89"/>
      <c r="Q22" s="79" t="s">
        <v>18</v>
      </c>
      <c r="R22" s="80"/>
      <c r="S22" s="81"/>
    </row>
    <row r="23" spans="1:20" ht="38.25" customHeight="1" x14ac:dyDescent="0.3">
      <c r="A23" s="48" t="s">
        <v>9</v>
      </c>
      <c r="B23" s="48" t="s">
        <v>10</v>
      </c>
      <c r="C23" s="48" t="s">
        <v>11</v>
      </c>
      <c r="D23" s="49" t="s">
        <v>37</v>
      </c>
      <c r="E23" s="50"/>
      <c r="F23" s="51"/>
      <c r="G23" s="52" t="s">
        <v>38</v>
      </c>
      <c r="H23" s="53"/>
      <c r="I23" s="54" t="s">
        <v>39</v>
      </c>
      <c r="J23" s="54"/>
      <c r="K23" s="52" t="s">
        <v>59</v>
      </c>
      <c r="L23" s="53"/>
      <c r="M23" s="55" t="s">
        <v>58</v>
      </c>
      <c r="N23" s="56"/>
      <c r="O23" s="55" t="s">
        <v>40</v>
      </c>
      <c r="P23" s="56"/>
      <c r="Q23" s="82"/>
      <c r="R23" s="83"/>
      <c r="S23" s="84"/>
    </row>
    <row r="24" spans="1:20" ht="26.25" customHeight="1" x14ac:dyDescent="0.3">
      <c r="A24" s="48"/>
      <c r="B24" s="48"/>
      <c r="C24" s="48"/>
      <c r="D24" s="55" t="s">
        <v>13</v>
      </c>
      <c r="E24" s="56"/>
      <c r="F24" s="10" t="s">
        <v>14</v>
      </c>
      <c r="G24" s="5" t="s">
        <v>13</v>
      </c>
      <c r="H24" s="10" t="s">
        <v>14</v>
      </c>
      <c r="I24" s="5" t="s">
        <v>13</v>
      </c>
      <c r="J24" s="10" t="s">
        <v>14</v>
      </c>
      <c r="K24" s="5" t="s">
        <v>13</v>
      </c>
      <c r="L24" s="10" t="s">
        <v>14</v>
      </c>
      <c r="M24" s="17" t="s">
        <v>13</v>
      </c>
      <c r="N24" s="17" t="s">
        <v>14</v>
      </c>
      <c r="O24" s="16" t="s">
        <v>23</v>
      </c>
      <c r="P24" s="17" t="s">
        <v>14</v>
      </c>
      <c r="Q24" s="5" t="s">
        <v>15</v>
      </c>
      <c r="R24" s="10" t="s">
        <v>16</v>
      </c>
      <c r="S24" s="10" t="s">
        <v>17</v>
      </c>
    </row>
    <row r="25" spans="1:20" x14ac:dyDescent="0.3">
      <c r="A25" s="38" t="s">
        <v>57</v>
      </c>
      <c r="B25" s="1"/>
      <c r="C25" s="1">
        <v>0</v>
      </c>
      <c r="D25" s="59" t="s">
        <v>56</v>
      </c>
      <c r="E25" s="60"/>
      <c r="F25" s="35">
        <v>0</v>
      </c>
      <c r="G25" s="39">
        <v>180</v>
      </c>
      <c r="H25" s="35">
        <f>C25*G25/1000</f>
        <v>0</v>
      </c>
      <c r="I25" s="39">
        <v>200</v>
      </c>
      <c r="J25" s="35">
        <f t="shared" ref="J25" si="0">C25*I25/1000</f>
        <v>0</v>
      </c>
      <c r="K25" s="41">
        <v>35</v>
      </c>
      <c r="L25" s="35">
        <f>C25*K25/1000</f>
        <v>0</v>
      </c>
      <c r="M25" s="41">
        <v>25</v>
      </c>
      <c r="N25" s="35"/>
      <c r="O25" s="39">
        <v>60</v>
      </c>
      <c r="P25" s="35">
        <v>0</v>
      </c>
      <c r="Q25" s="35">
        <f>F25+H25+J25+L25</f>
        <v>0</v>
      </c>
      <c r="R25" s="15"/>
      <c r="S25" s="15">
        <f t="shared" ref="S25" si="1">Q25*R25</f>
        <v>0</v>
      </c>
    </row>
    <row r="26" spans="1:20" x14ac:dyDescent="0.3">
      <c r="A26" s="36" t="s">
        <v>43</v>
      </c>
      <c r="B26" s="1"/>
      <c r="C26" s="1">
        <v>60</v>
      </c>
      <c r="D26" s="90"/>
      <c r="E26" s="91"/>
      <c r="F26" s="35">
        <f>C26*D26/1000</f>
        <v>0</v>
      </c>
      <c r="G26" s="1"/>
      <c r="H26" s="35">
        <f>C26*G26/1000</f>
        <v>0</v>
      </c>
      <c r="I26" s="1">
        <v>0.2</v>
      </c>
      <c r="J26" s="35">
        <f t="shared" ref="J26:J46" si="2">C26*I26/1000</f>
        <v>1.2E-2</v>
      </c>
      <c r="K26" s="1"/>
      <c r="L26" s="35">
        <f>C26*K26/1000</f>
        <v>0</v>
      </c>
      <c r="M26" s="35"/>
      <c r="N26" s="35"/>
      <c r="O26" s="1"/>
      <c r="P26" s="35">
        <f>C26*O26/1000</f>
        <v>0</v>
      </c>
      <c r="Q26" s="35">
        <f>F26+H26+J26+L26</f>
        <v>1.2E-2</v>
      </c>
      <c r="R26" s="15">
        <v>1050</v>
      </c>
      <c r="S26" s="15">
        <f t="shared" ref="S26:S46" si="3">Q26*R26</f>
        <v>12.6</v>
      </c>
    </row>
    <row r="27" spans="1:20" x14ac:dyDescent="0.3">
      <c r="A27" s="36" t="s">
        <v>44</v>
      </c>
      <c r="B27" s="1"/>
      <c r="C27" s="1">
        <f>C26</f>
        <v>60</v>
      </c>
      <c r="D27" s="90"/>
      <c r="E27" s="91"/>
      <c r="F27" s="35">
        <f t="shared" ref="F27:F46" si="4">C27*D27/1000</f>
        <v>0</v>
      </c>
      <c r="G27" s="1">
        <v>76.7</v>
      </c>
      <c r="H27" s="35">
        <f t="shared" ref="H27:H46" si="5">C27*G27/1000</f>
        <v>4.6020000000000003</v>
      </c>
      <c r="I27" s="1"/>
      <c r="J27" s="1">
        <f t="shared" si="2"/>
        <v>0</v>
      </c>
      <c r="K27" s="1"/>
      <c r="L27" s="35">
        <f t="shared" ref="L27:L46" si="6">C27*K27/1000</f>
        <v>0</v>
      </c>
      <c r="M27" s="35"/>
      <c r="N27" s="35"/>
      <c r="O27" s="39"/>
      <c r="P27" s="35">
        <f t="shared" ref="P27:P46" si="7">C27*O27/1000</f>
        <v>0</v>
      </c>
      <c r="Q27" s="35">
        <f t="shared" ref="Q27:Q46" si="8">F27+H27+J27+L27</f>
        <v>4.6020000000000003</v>
      </c>
      <c r="R27" s="15">
        <v>126</v>
      </c>
      <c r="S27" s="15">
        <f t="shared" si="3"/>
        <v>579.85200000000009</v>
      </c>
    </row>
    <row r="28" spans="1:20" ht="15.75" customHeight="1" x14ac:dyDescent="0.3">
      <c r="A28" s="36" t="s">
        <v>45</v>
      </c>
      <c r="B28" s="1"/>
      <c r="C28" s="1">
        <f t="shared" ref="C28:C43" si="9">C27</f>
        <v>60</v>
      </c>
      <c r="D28" s="90"/>
      <c r="E28" s="91"/>
      <c r="F28" s="35">
        <f t="shared" si="4"/>
        <v>0</v>
      </c>
      <c r="G28" s="1">
        <v>3.6</v>
      </c>
      <c r="H28" s="35">
        <f t="shared" si="5"/>
        <v>0.216</v>
      </c>
      <c r="I28" s="1"/>
      <c r="J28" s="1">
        <f t="shared" si="2"/>
        <v>0</v>
      </c>
      <c r="K28" s="1"/>
      <c r="L28" s="35">
        <f t="shared" si="6"/>
        <v>0</v>
      </c>
      <c r="M28" s="35"/>
      <c r="N28" s="35"/>
      <c r="O28" s="1"/>
      <c r="P28" s="35">
        <f t="shared" si="7"/>
        <v>0</v>
      </c>
      <c r="Q28" s="35">
        <f t="shared" si="8"/>
        <v>0.216</v>
      </c>
      <c r="R28" s="15">
        <v>37</v>
      </c>
      <c r="S28" s="15">
        <f t="shared" si="3"/>
        <v>7.992</v>
      </c>
    </row>
    <row r="29" spans="1:20" ht="43.2" x14ac:dyDescent="0.3">
      <c r="A29" s="36" t="s">
        <v>46</v>
      </c>
      <c r="B29" s="1"/>
      <c r="C29" s="1">
        <f t="shared" si="9"/>
        <v>60</v>
      </c>
      <c r="D29" s="90">
        <v>5</v>
      </c>
      <c r="E29" s="91"/>
      <c r="F29" s="35">
        <f>C29*D29/1000</f>
        <v>0.3</v>
      </c>
      <c r="G29" s="1">
        <v>5</v>
      </c>
      <c r="H29" s="35">
        <f t="shared" si="5"/>
        <v>0.3</v>
      </c>
      <c r="I29" s="1"/>
      <c r="J29" s="1">
        <f t="shared" si="2"/>
        <v>0</v>
      </c>
      <c r="K29" s="1"/>
      <c r="L29" s="35">
        <f t="shared" si="6"/>
        <v>0</v>
      </c>
      <c r="M29" s="35"/>
      <c r="N29" s="35"/>
      <c r="O29" s="1"/>
      <c r="P29" s="35">
        <f t="shared" si="7"/>
        <v>0</v>
      </c>
      <c r="Q29" s="35">
        <f>F29+H29+J29+L29+P29</f>
        <v>0.6</v>
      </c>
      <c r="R29" s="15">
        <v>795</v>
      </c>
      <c r="S29" s="15">
        <f t="shared" si="3"/>
        <v>477</v>
      </c>
    </row>
    <row r="30" spans="1:20" ht="43.2" x14ac:dyDescent="0.3">
      <c r="A30" s="36" t="s">
        <v>47</v>
      </c>
      <c r="B30" s="1"/>
      <c r="C30" s="1">
        <f t="shared" si="9"/>
        <v>60</v>
      </c>
      <c r="D30" s="90">
        <v>3.75</v>
      </c>
      <c r="E30" s="91"/>
      <c r="F30" s="35">
        <f t="shared" si="4"/>
        <v>0.22500000000000001</v>
      </c>
      <c r="G30" s="1"/>
      <c r="H30" s="35">
        <f t="shared" si="5"/>
        <v>0</v>
      </c>
      <c r="I30" s="1"/>
      <c r="J30" s="1">
        <f t="shared" si="2"/>
        <v>0</v>
      </c>
      <c r="K30" s="1"/>
      <c r="L30" s="35">
        <f t="shared" si="6"/>
        <v>0</v>
      </c>
      <c r="M30" s="35"/>
      <c r="N30" s="35"/>
      <c r="O30" s="1"/>
      <c r="P30" s="35">
        <f t="shared" si="7"/>
        <v>0</v>
      </c>
      <c r="Q30" s="35">
        <f t="shared" si="8"/>
        <v>0.22500000000000001</v>
      </c>
      <c r="R30" s="15">
        <v>150</v>
      </c>
      <c r="S30" s="15">
        <f t="shared" si="3"/>
        <v>33.75</v>
      </c>
    </row>
    <row r="31" spans="1:20" hidden="1" x14ac:dyDescent="0.3">
      <c r="A31" s="36"/>
      <c r="B31" s="1"/>
      <c r="C31" s="1">
        <f t="shared" si="9"/>
        <v>60</v>
      </c>
      <c r="D31" s="90"/>
      <c r="E31" s="91"/>
      <c r="F31" s="35">
        <f t="shared" si="4"/>
        <v>0</v>
      </c>
      <c r="G31" s="1"/>
      <c r="H31" s="35">
        <f t="shared" si="5"/>
        <v>0</v>
      </c>
      <c r="I31" s="1"/>
      <c r="J31" s="1">
        <f t="shared" si="2"/>
        <v>0</v>
      </c>
      <c r="K31" s="1"/>
      <c r="L31" s="35">
        <f t="shared" si="6"/>
        <v>0</v>
      </c>
      <c r="M31" s="35"/>
      <c r="N31" s="35"/>
      <c r="O31" s="1"/>
      <c r="P31" s="35">
        <f t="shared" si="7"/>
        <v>0</v>
      </c>
      <c r="Q31" s="35">
        <f t="shared" si="8"/>
        <v>0</v>
      </c>
      <c r="R31" s="15"/>
      <c r="S31" s="15">
        <f t="shared" si="3"/>
        <v>0</v>
      </c>
    </row>
    <row r="32" spans="1:20" ht="19.5" customHeight="1" x14ac:dyDescent="0.3">
      <c r="A32" s="36" t="s">
        <v>48</v>
      </c>
      <c r="B32" s="1"/>
      <c r="C32" s="1">
        <f t="shared" si="9"/>
        <v>60</v>
      </c>
      <c r="D32" s="90"/>
      <c r="E32" s="91"/>
      <c r="F32" s="35">
        <f t="shared" si="4"/>
        <v>0</v>
      </c>
      <c r="G32" s="1">
        <v>27</v>
      </c>
      <c r="H32" s="35">
        <f t="shared" si="5"/>
        <v>1.62</v>
      </c>
      <c r="I32" s="1"/>
      <c r="J32" s="1">
        <f t="shared" si="2"/>
        <v>0</v>
      </c>
      <c r="K32" s="1"/>
      <c r="L32" s="35">
        <f t="shared" si="6"/>
        <v>0</v>
      </c>
      <c r="M32" s="35"/>
      <c r="N32" s="35"/>
      <c r="O32" s="1"/>
      <c r="P32" s="35">
        <f t="shared" si="7"/>
        <v>0</v>
      </c>
      <c r="Q32" s="35">
        <f t="shared" si="8"/>
        <v>1.62</v>
      </c>
      <c r="R32" s="15">
        <v>50</v>
      </c>
      <c r="S32" s="15">
        <f t="shared" si="3"/>
        <v>81</v>
      </c>
    </row>
    <row r="33" spans="1:23" ht="28.8" x14ac:dyDescent="0.3">
      <c r="A33" s="36" t="s">
        <v>49</v>
      </c>
      <c r="B33" s="1"/>
      <c r="C33" s="1">
        <f t="shared" si="9"/>
        <v>60</v>
      </c>
      <c r="D33" s="90"/>
      <c r="E33" s="91"/>
      <c r="F33" s="35">
        <f t="shared" si="4"/>
        <v>0</v>
      </c>
      <c r="G33" s="1"/>
      <c r="H33" s="35">
        <f t="shared" si="5"/>
        <v>0</v>
      </c>
      <c r="I33" s="1">
        <v>20</v>
      </c>
      <c r="J33" s="1">
        <f t="shared" si="2"/>
        <v>1.2</v>
      </c>
      <c r="K33" s="1"/>
      <c r="L33" s="35">
        <f t="shared" si="6"/>
        <v>0</v>
      </c>
      <c r="M33" s="35"/>
      <c r="N33" s="35"/>
      <c r="O33" s="1"/>
      <c r="P33" s="35">
        <f t="shared" si="7"/>
        <v>0</v>
      </c>
      <c r="Q33" s="35">
        <f t="shared" si="8"/>
        <v>1.2</v>
      </c>
      <c r="R33" s="15">
        <v>81</v>
      </c>
      <c r="S33" s="15">
        <f t="shared" si="3"/>
        <v>97.2</v>
      </c>
    </row>
    <row r="34" spans="1:23" ht="28.8" x14ac:dyDescent="0.3">
      <c r="A34" s="36" t="s">
        <v>50</v>
      </c>
      <c r="B34" s="1"/>
      <c r="C34" s="1">
        <f t="shared" si="9"/>
        <v>60</v>
      </c>
      <c r="D34" s="90">
        <v>2.5</v>
      </c>
      <c r="E34" s="91"/>
      <c r="F34" s="35">
        <f t="shared" si="4"/>
        <v>0.15</v>
      </c>
      <c r="G34" s="1">
        <v>2.5</v>
      </c>
      <c r="H34" s="35">
        <f t="shared" si="5"/>
        <v>0.15</v>
      </c>
      <c r="I34" s="1"/>
      <c r="J34" s="1">
        <f t="shared" si="2"/>
        <v>0</v>
      </c>
      <c r="K34" s="1"/>
      <c r="L34" s="35">
        <f t="shared" si="6"/>
        <v>0</v>
      </c>
      <c r="M34" s="35"/>
      <c r="N34" s="35"/>
      <c r="O34" s="1"/>
      <c r="P34" s="35">
        <f t="shared" si="7"/>
        <v>0</v>
      </c>
      <c r="Q34" s="35">
        <f t="shared" si="8"/>
        <v>0.3</v>
      </c>
      <c r="R34" s="15">
        <v>20</v>
      </c>
      <c r="S34" s="15">
        <f t="shared" si="3"/>
        <v>6</v>
      </c>
    </row>
    <row r="35" spans="1:23" x14ac:dyDescent="0.3">
      <c r="A35" s="36" t="s">
        <v>63</v>
      </c>
      <c r="B35" s="1"/>
      <c r="C35" s="1">
        <f>C33</f>
        <v>60</v>
      </c>
      <c r="D35" s="90">
        <v>10</v>
      </c>
      <c r="E35" s="91"/>
      <c r="F35" s="35">
        <f t="shared" ref="F35" si="10">C35*D35/1000</f>
        <v>0.6</v>
      </c>
      <c r="G35" s="1"/>
      <c r="H35" s="35">
        <f t="shared" ref="H35" si="11">C35*G35/1000</f>
        <v>0</v>
      </c>
      <c r="I35" s="1"/>
      <c r="J35" s="1">
        <f t="shared" ref="J35" si="12">C35*I35/1000</f>
        <v>0</v>
      </c>
      <c r="K35" s="1"/>
      <c r="L35" s="35">
        <f t="shared" ref="L35" si="13">C35*K35/1000</f>
        <v>0</v>
      </c>
      <c r="M35" s="35"/>
      <c r="N35" s="35"/>
      <c r="O35" s="1"/>
      <c r="P35" s="35">
        <f t="shared" ref="P35" si="14">C35*O35/1000</f>
        <v>0</v>
      </c>
      <c r="Q35" s="35">
        <f t="shared" ref="Q35" si="15">F35+H35+J35+L35</f>
        <v>0.6</v>
      </c>
      <c r="R35" s="15">
        <v>100</v>
      </c>
      <c r="S35" s="15">
        <f t="shared" ref="S35" si="16">Q35*R35</f>
        <v>60</v>
      </c>
    </row>
    <row r="36" spans="1:23" ht="28.8" x14ac:dyDescent="0.3">
      <c r="A36" s="36" t="s">
        <v>51</v>
      </c>
      <c r="B36" s="1"/>
      <c r="C36" s="1">
        <f>C34</f>
        <v>60</v>
      </c>
      <c r="D36" s="90"/>
      <c r="E36" s="91"/>
      <c r="F36" s="35">
        <f t="shared" si="4"/>
        <v>0</v>
      </c>
      <c r="G36" s="1"/>
      <c r="H36" s="35">
        <f t="shared" si="5"/>
        <v>0</v>
      </c>
      <c r="I36" s="1">
        <v>20</v>
      </c>
      <c r="J36" s="1">
        <f t="shared" si="2"/>
        <v>1.2</v>
      </c>
      <c r="K36" s="1"/>
      <c r="L36" s="35">
        <f t="shared" si="6"/>
        <v>0</v>
      </c>
      <c r="M36" s="35"/>
      <c r="N36" s="35"/>
      <c r="O36" s="1"/>
      <c r="P36" s="35">
        <f t="shared" si="7"/>
        <v>0</v>
      </c>
      <c r="Q36" s="35">
        <f t="shared" si="8"/>
        <v>1.2</v>
      </c>
      <c r="R36" s="15">
        <v>270</v>
      </c>
      <c r="S36" s="15">
        <f t="shared" si="3"/>
        <v>324</v>
      </c>
    </row>
    <row r="37" spans="1:23" ht="28.8" x14ac:dyDescent="0.3">
      <c r="A37" s="36" t="s">
        <v>52</v>
      </c>
      <c r="B37" s="1"/>
      <c r="C37" s="1">
        <f t="shared" si="9"/>
        <v>60</v>
      </c>
      <c r="D37" s="90">
        <v>20</v>
      </c>
      <c r="E37" s="91"/>
      <c r="F37" s="35">
        <f t="shared" si="4"/>
        <v>1.2</v>
      </c>
      <c r="G37" s="1"/>
      <c r="H37" s="35">
        <f t="shared" si="5"/>
        <v>0</v>
      </c>
      <c r="I37" s="1"/>
      <c r="J37" s="1">
        <f t="shared" si="2"/>
        <v>0</v>
      </c>
      <c r="K37" s="15">
        <v>35</v>
      </c>
      <c r="L37" s="35">
        <f t="shared" si="6"/>
        <v>2.1</v>
      </c>
      <c r="M37" s="35"/>
      <c r="N37" s="35"/>
      <c r="O37" s="1"/>
      <c r="P37" s="35">
        <f t="shared" si="7"/>
        <v>0</v>
      </c>
      <c r="Q37" s="35">
        <f t="shared" si="8"/>
        <v>3.3</v>
      </c>
      <c r="R37" s="15">
        <v>41.82</v>
      </c>
      <c r="S37" s="15">
        <f t="shared" si="3"/>
        <v>138.006</v>
      </c>
    </row>
    <row r="38" spans="1:23" ht="28.8" x14ac:dyDescent="0.3">
      <c r="A38" s="36" t="s">
        <v>53</v>
      </c>
      <c r="B38" s="1"/>
      <c r="C38" s="1">
        <f t="shared" si="9"/>
        <v>60</v>
      </c>
      <c r="D38" s="90"/>
      <c r="E38" s="91"/>
      <c r="F38" s="35">
        <f t="shared" ref="F38" si="17">C38*D38/1000</f>
        <v>0</v>
      </c>
      <c r="G38" s="1"/>
      <c r="H38" s="35">
        <f t="shared" ref="H38" si="18">C38*G38/1000</f>
        <v>0</v>
      </c>
      <c r="I38" s="1"/>
      <c r="J38" s="1">
        <f t="shared" ref="J38" si="19">C38*I38/1000</f>
        <v>0</v>
      </c>
      <c r="K38" s="15"/>
      <c r="L38" s="35">
        <f t="shared" ref="L38" si="20">C38*K38/1000</f>
        <v>0</v>
      </c>
      <c r="M38" s="15">
        <v>25</v>
      </c>
      <c r="N38" s="35">
        <v>1.65</v>
      </c>
      <c r="O38" s="1"/>
      <c r="P38" s="35">
        <f t="shared" ref="P38" si="21">C38*O38/1000</f>
        <v>0</v>
      </c>
      <c r="Q38" s="35">
        <f>F38+H38+J38+L38+N38</f>
        <v>1.65</v>
      </c>
      <c r="R38" s="15">
        <v>41.82</v>
      </c>
      <c r="S38" s="15">
        <f t="shared" ref="S38" si="22">Q38*R38</f>
        <v>69.003</v>
      </c>
    </row>
    <row r="39" spans="1:23" ht="44.25" customHeight="1" x14ac:dyDescent="0.3">
      <c r="A39" s="36" t="s">
        <v>55</v>
      </c>
      <c r="B39" s="1"/>
      <c r="C39" s="1">
        <f t="shared" si="9"/>
        <v>60</v>
      </c>
      <c r="D39" s="92">
        <v>192.66666000000001</v>
      </c>
      <c r="E39" s="93"/>
      <c r="F39" s="35">
        <f t="shared" si="4"/>
        <v>11.559999600000001</v>
      </c>
      <c r="G39" s="1"/>
      <c r="H39" s="35">
        <f t="shared" si="5"/>
        <v>0</v>
      </c>
      <c r="I39" s="1"/>
      <c r="J39" s="1">
        <f t="shared" si="2"/>
        <v>0</v>
      </c>
      <c r="K39" s="1"/>
      <c r="L39" s="35">
        <f t="shared" si="6"/>
        <v>0</v>
      </c>
      <c r="M39" s="35"/>
      <c r="N39" s="35"/>
      <c r="O39" s="1"/>
      <c r="P39" s="35">
        <f t="shared" si="7"/>
        <v>0</v>
      </c>
      <c r="Q39" s="35">
        <f t="shared" si="8"/>
        <v>11.559999600000001</v>
      </c>
      <c r="R39" s="15">
        <v>288</v>
      </c>
      <c r="S39" s="15">
        <f t="shared" si="3"/>
        <v>3329.2798848000002</v>
      </c>
    </row>
    <row r="40" spans="1:23" ht="17.25" customHeight="1" x14ac:dyDescent="0.3">
      <c r="A40" s="36" t="s">
        <v>54</v>
      </c>
      <c r="B40" s="1"/>
      <c r="C40" s="1">
        <f t="shared" si="9"/>
        <v>60</v>
      </c>
      <c r="D40" s="90"/>
      <c r="E40" s="91"/>
      <c r="F40" s="35">
        <f t="shared" si="4"/>
        <v>0</v>
      </c>
      <c r="G40" s="1"/>
      <c r="H40" s="35">
        <f t="shared" si="5"/>
        <v>0</v>
      </c>
      <c r="I40" s="1"/>
      <c r="J40" s="1">
        <f t="shared" si="2"/>
        <v>0</v>
      </c>
      <c r="K40" s="1"/>
      <c r="L40" s="35">
        <f t="shared" si="6"/>
        <v>0</v>
      </c>
      <c r="M40" s="35"/>
      <c r="N40" s="35"/>
      <c r="O40" s="15">
        <v>96.333330000000004</v>
      </c>
      <c r="P40" s="35">
        <f t="shared" si="7"/>
        <v>5.7799998000000006</v>
      </c>
      <c r="Q40" s="35">
        <f>F40+H40+J40+L40+P40</f>
        <v>5.7799998000000006</v>
      </c>
      <c r="R40" s="15">
        <v>278</v>
      </c>
      <c r="S40" s="15">
        <f t="shared" si="3"/>
        <v>1606.8399444000001</v>
      </c>
      <c r="W40" t="s">
        <v>24</v>
      </c>
    </row>
    <row r="41" spans="1:23" x14ac:dyDescent="0.3">
      <c r="A41" s="36"/>
      <c r="B41" s="1"/>
      <c r="C41" s="1">
        <f t="shared" si="9"/>
        <v>60</v>
      </c>
      <c r="D41" s="90"/>
      <c r="E41" s="91"/>
      <c r="F41" s="35">
        <f t="shared" si="4"/>
        <v>0</v>
      </c>
      <c r="G41" s="1"/>
      <c r="H41" s="35">
        <f t="shared" si="5"/>
        <v>0</v>
      </c>
      <c r="I41" s="1"/>
      <c r="J41" s="1">
        <f t="shared" si="2"/>
        <v>0</v>
      </c>
      <c r="K41" s="1"/>
      <c r="L41" s="35">
        <f t="shared" si="6"/>
        <v>0</v>
      </c>
      <c r="M41" s="35"/>
      <c r="N41" s="35"/>
      <c r="O41" s="1"/>
      <c r="P41" s="35">
        <f t="shared" si="7"/>
        <v>0</v>
      </c>
      <c r="Q41" s="35">
        <f t="shared" si="8"/>
        <v>0</v>
      </c>
      <c r="R41" s="15"/>
      <c r="S41" s="15">
        <f t="shared" si="3"/>
        <v>0</v>
      </c>
    </row>
    <row r="42" spans="1:23" x14ac:dyDescent="0.3">
      <c r="A42" s="36"/>
      <c r="B42" s="1"/>
      <c r="C42" s="1">
        <f t="shared" si="9"/>
        <v>60</v>
      </c>
      <c r="D42" s="90"/>
      <c r="E42" s="91"/>
      <c r="F42" s="35">
        <f t="shared" si="4"/>
        <v>0</v>
      </c>
      <c r="G42" s="1"/>
      <c r="H42" s="35">
        <f t="shared" si="5"/>
        <v>0</v>
      </c>
      <c r="I42" s="1"/>
      <c r="J42" s="1">
        <f t="shared" si="2"/>
        <v>0</v>
      </c>
      <c r="K42" s="1"/>
      <c r="L42" s="35">
        <f t="shared" si="6"/>
        <v>0</v>
      </c>
      <c r="M42" s="35"/>
      <c r="N42" s="35"/>
      <c r="O42" s="1"/>
      <c r="P42" s="35">
        <f t="shared" si="7"/>
        <v>0</v>
      </c>
      <c r="Q42" s="35">
        <f t="shared" si="8"/>
        <v>0</v>
      </c>
      <c r="R42" s="15"/>
      <c r="S42" s="15">
        <f t="shared" si="3"/>
        <v>0</v>
      </c>
    </row>
    <row r="43" spans="1:23" x14ac:dyDescent="0.3">
      <c r="A43" s="36"/>
      <c r="B43" s="1"/>
      <c r="C43" s="1">
        <f t="shared" si="9"/>
        <v>60</v>
      </c>
      <c r="D43" s="90"/>
      <c r="E43" s="91"/>
      <c r="F43" s="35">
        <f t="shared" si="4"/>
        <v>0</v>
      </c>
      <c r="G43" s="1"/>
      <c r="H43" s="35">
        <f t="shared" si="5"/>
        <v>0</v>
      </c>
      <c r="I43" s="1"/>
      <c r="J43" s="1">
        <f t="shared" si="2"/>
        <v>0</v>
      </c>
      <c r="K43" s="1"/>
      <c r="L43" s="35">
        <f t="shared" si="6"/>
        <v>0</v>
      </c>
      <c r="M43" s="35"/>
      <c r="N43" s="35"/>
      <c r="O43" s="1"/>
      <c r="P43" s="35">
        <f t="shared" si="7"/>
        <v>0</v>
      </c>
      <c r="Q43" s="35">
        <f>F43+H43+J43+L43+P43</f>
        <v>0</v>
      </c>
      <c r="R43" s="15"/>
      <c r="S43" s="15">
        <f t="shared" si="3"/>
        <v>0</v>
      </c>
    </row>
    <row r="44" spans="1:23" x14ac:dyDescent="0.3">
      <c r="A44" s="36"/>
      <c r="B44" s="1"/>
      <c r="C44" s="1"/>
      <c r="D44" s="90"/>
      <c r="E44" s="91"/>
      <c r="F44" s="35">
        <f t="shared" si="4"/>
        <v>0</v>
      </c>
      <c r="G44" s="1"/>
      <c r="H44" s="35">
        <f t="shared" si="5"/>
        <v>0</v>
      </c>
      <c r="I44" s="1"/>
      <c r="J44" s="1">
        <f t="shared" si="2"/>
        <v>0</v>
      </c>
      <c r="K44" s="1"/>
      <c r="L44" s="35">
        <f t="shared" si="6"/>
        <v>0</v>
      </c>
      <c r="M44" s="35"/>
      <c r="N44" s="35"/>
      <c r="O44" s="1"/>
      <c r="P44" s="35">
        <f t="shared" si="7"/>
        <v>0</v>
      </c>
      <c r="Q44" s="35">
        <f t="shared" si="8"/>
        <v>0</v>
      </c>
      <c r="R44" s="15"/>
      <c r="S44" s="15">
        <f t="shared" si="3"/>
        <v>0</v>
      </c>
    </row>
    <row r="45" spans="1:23" x14ac:dyDescent="0.3">
      <c r="A45" s="36"/>
      <c r="B45" s="1"/>
      <c r="C45" s="1"/>
      <c r="D45" s="90"/>
      <c r="E45" s="91"/>
      <c r="F45" s="35">
        <f t="shared" si="4"/>
        <v>0</v>
      </c>
      <c r="G45" s="1"/>
      <c r="H45" s="35">
        <f t="shared" si="5"/>
        <v>0</v>
      </c>
      <c r="I45" s="1"/>
      <c r="J45" s="1">
        <f t="shared" si="2"/>
        <v>0</v>
      </c>
      <c r="K45" s="1"/>
      <c r="L45" s="35">
        <f t="shared" si="6"/>
        <v>0</v>
      </c>
      <c r="M45" s="35"/>
      <c r="N45" s="35"/>
      <c r="O45" s="1"/>
      <c r="P45" s="35">
        <f t="shared" si="7"/>
        <v>0</v>
      </c>
      <c r="Q45" s="35">
        <f t="shared" si="8"/>
        <v>0</v>
      </c>
      <c r="R45" s="15"/>
      <c r="S45" s="15">
        <f t="shared" si="3"/>
        <v>0</v>
      </c>
    </row>
    <row r="46" spans="1:23" x14ac:dyDescent="0.3">
      <c r="A46" s="36"/>
      <c r="B46" s="1"/>
      <c r="C46" s="1"/>
      <c r="D46" s="90"/>
      <c r="E46" s="91"/>
      <c r="F46" s="35">
        <f t="shared" si="4"/>
        <v>0</v>
      </c>
      <c r="G46" s="1"/>
      <c r="H46" s="35">
        <f t="shared" si="5"/>
        <v>0</v>
      </c>
      <c r="I46" s="1"/>
      <c r="J46" s="1">
        <f t="shared" si="2"/>
        <v>0</v>
      </c>
      <c r="K46" s="1"/>
      <c r="L46" s="35">
        <f t="shared" si="6"/>
        <v>0</v>
      </c>
      <c r="M46" s="35"/>
      <c r="N46" s="35"/>
      <c r="O46" s="1"/>
      <c r="P46" s="35">
        <f t="shared" si="7"/>
        <v>0</v>
      </c>
      <c r="Q46" s="35">
        <f t="shared" si="8"/>
        <v>0</v>
      </c>
      <c r="R46" s="15"/>
      <c r="S46" s="15">
        <f t="shared" si="3"/>
        <v>0</v>
      </c>
    </row>
    <row r="47" spans="1:23" x14ac:dyDescent="0.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78"/>
      <c r="R47" s="78"/>
      <c r="S47" s="15">
        <f>S26+S27+S28+S29+S30+S32+S31+S33+S34+S36+S37+S38+S39+S40+S41+S42+S43+S44+S45+S46+S35</f>
        <v>6822.5228292000011</v>
      </c>
    </row>
    <row r="48" spans="1:23" x14ac:dyDescent="0.3">
      <c r="A48" t="s">
        <v>21</v>
      </c>
      <c r="C48" s="42" t="s">
        <v>41</v>
      </c>
      <c r="D48" s="42"/>
      <c r="E48" s="42"/>
    </row>
    <row r="50" spans="1:5" x14ac:dyDescent="0.3">
      <c r="A50" t="s">
        <v>22</v>
      </c>
      <c r="C50" s="42" t="s">
        <v>34</v>
      </c>
      <c r="D50" s="42"/>
      <c r="E50" s="42"/>
    </row>
  </sheetData>
  <mergeCells count="81">
    <mergeCell ref="D44:E44"/>
    <mergeCell ref="D45:E45"/>
    <mergeCell ref="D46:E46"/>
    <mergeCell ref="D39:E39"/>
    <mergeCell ref="D40:E40"/>
    <mergeCell ref="D41:E41"/>
    <mergeCell ref="D42:E42"/>
    <mergeCell ref="D43:E43"/>
    <mergeCell ref="D33:E33"/>
    <mergeCell ref="D34:E34"/>
    <mergeCell ref="D36:E36"/>
    <mergeCell ref="D37:E37"/>
    <mergeCell ref="D38:E38"/>
    <mergeCell ref="D35:E35"/>
    <mergeCell ref="D28:E28"/>
    <mergeCell ref="D29:E29"/>
    <mergeCell ref="D30:E30"/>
    <mergeCell ref="D31:E31"/>
    <mergeCell ref="D32:E32"/>
    <mergeCell ref="Q47:R47"/>
    <mergeCell ref="B15:D15"/>
    <mergeCell ref="B16:D16"/>
    <mergeCell ref="B17:D17"/>
    <mergeCell ref="B18:D18"/>
    <mergeCell ref="F18:G18"/>
    <mergeCell ref="Q22:S23"/>
    <mergeCell ref="Q16:Q17"/>
    <mergeCell ref="Q14:Q15"/>
    <mergeCell ref="K15:L15"/>
    <mergeCell ref="K16:L16"/>
    <mergeCell ref="K17:L17"/>
    <mergeCell ref="D22:P22"/>
    <mergeCell ref="O23:P23"/>
    <mergeCell ref="D26:E26"/>
    <mergeCell ref="D27:E27"/>
    <mergeCell ref="A1:J1"/>
    <mergeCell ref="F12:G13"/>
    <mergeCell ref="A3:B4"/>
    <mergeCell ref="B13:D13"/>
    <mergeCell ref="A12:D12"/>
    <mergeCell ref="H12:J13"/>
    <mergeCell ref="E12:E13"/>
    <mergeCell ref="H5:T5"/>
    <mergeCell ref="H6:T6"/>
    <mergeCell ref="H7:T7"/>
    <mergeCell ref="H8:T8"/>
    <mergeCell ref="S11:T11"/>
    <mergeCell ref="S12:T12"/>
    <mergeCell ref="S13:T13"/>
    <mergeCell ref="S14:T14"/>
    <mergeCell ref="H14:J14"/>
    <mergeCell ref="K14:L14"/>
    <mergeCell ref="K12:L13"/>
    <mergeCell ref="D25:E25"/>
    <mergeCell ref="M23:N23"/>
    <mergeCell ref="B14:D14"/>
    <mergeCell ref="H19:J19"/>
    <mergeCell ref="K19:L19"/>
    <mergeCell ref="F14:G14"/>
    <mergeCell ref="F15:G15"/>
    <mergeCell ref="F16:G16"/>
    <mergeCell ref="F17:G17"/>
    <mergeCell ref="H18:J18"/>
    <mergeCell ref="K18:L18"/>
    <mergeCell ref="H15:J15"/>
    <mergeCell ref="C48:E48"/>
    <mergeCell ref="C50:E50"/>
    <mergeCell ref="S15:T16"/>
    <mergeCell ref="S17:T18"/>
    <mergeCell ref="A21:S21"/>
    <mergeCell ref="A23:A24"/>
    <mergeCell ref="D23:F23"/>
    <mergeCell ref="G23:H23"/>
    <mergeCell ref="A22:C22"/>
    <mergeCell ref="I23:J23"/>
    <mergeCell ref="C23:C24"/>
    <mergeCell ref="D24:E24"/>
    <mergeCell ref="K23:L23"/>
    <mergeCell ref="B23:B24"/>
    <mergeCell ref="H16:J16"/>
    <mergeCell ref="H17:J17"/>
  </mergeCells>
  <phoneticPr fontId="3" type="noConversion"/>
  <pageMargins left="0.23622047244094491" right="0.23622047244094491" top="0.23622047244094491" bottom="0.74803149606299213" header="0.31496062992125984" footer="0.31496062992125984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1</cp:lastModifiedBy>
  <cp:lastPrinted>2021-02-18T07:06:49Z</cp:lastPrinted>
  <dcterms:created xsi:type="dcterms:W3CDTF">2013-03-21T12:23:26Z</dcterms:created>
  <dcterms:modified xsi:type="dcterms:W3CDTF">2023-10-11T09:40:49Z</dcterms:modified>
</cp:coreProperties>
</file>